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Percentages" sheetId="1" r:id="rId5"/>
    <sheet name="Rocks in a box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<sst xmlns="http://schemas.openxmlformats.org/spreadsheetml/2006/main" uniqueCount="20">
  <si>
    <t>Population</t>
  </si>
  <si>
    <t>with disease</t>
  </si>
  <si>
    <t>no disease</t>
  </si>
  <si>
    <t>Test outcome is positive</t>
  </si>
  <si>
    <t>p(mammogram=true | cancer=true )</t>
  </si>
  <si>
    <t>Test outcome is negative</t>
  </si>
  <si>
    <t>p(mammogram=false | cancer=false )</t>
  </si>
  <si>
    <t>TP | FP</t>
  </si>
  <si>
    <t>FN | TN</t>
  </si>
  <si>
    <t>Probability of having disease given positive test</t>
  </si>
  <si>
    <t>p(cancer=true | mammogram=true)</t>
  </si>
  <si>
    <t>Probability of NOT having disease given positive test</t>
  </si>
  <si>
    <t>Probability of having disease given negative test</t>
  </si>
  <si>
    <t>p(cancer=true | mammogram=false)</t>
  </si>
  <si>
    <t>Probability of NOT having disease given negative test</t>
  </si>
  <si>
    <t>accuracy</t>
  </si>
  <si>
    <t>Number of samples</t>
  </si>
  <si>
    <t>=&gt; Prevalence ?</t>
  </si>
  <si>
    <t>TP/FP</t>
  </si>
  <si>
    <t>FN/TN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</si>
</sst>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0.0%"/>
    <numFmt numFmtId="60" formatCode="0.0000"/>
  </numFmts>
  <fonts count="8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0"/>
      <color indexed="13"/>
      <name val="Helvetica Neue"/>
    </font>
    <font>
      <sz val="10"/>
      <color indexed="14"/>
      <name val="Helvetica Neue"/>
    </font>
    <font>
      <b val="1"/>
      <sz val="10"/>
      <color indexed="15"/>
      <name val="Helvetica Neue"/>
    </font>
    <font>
      <b val="1"/>
      <sz val="10"/>
      <color indexed="16"/>
      <name val="Helvetica Neue"/>
    </font>
    <font>
      <i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fillId="2" borderId="1" applyNumberFormat="0" applyFont="1" applyFill="1" applyBorder="1" applyAlignment="1" applyProtection="0">
      <alignment vertical="top" wrapText="1"/>
    </xf>
    <xf numFmtId="49" fontId="2" fillId="2" borderId="1" applyNumberFormat="1" applyFont="1" applyFill="1" applyBorder="1" applyAlignment="1" applyProtection="0">
      <alignment vertical="top" wrapText="1"/>
    </xf>
    <xf numFmtId="0" fontId="2" fillId="2" borderId="2" applyNumberFormat="0" applyFont="1" applyFill="1" applyBorder="1" applyAlignment="1" applyProtection="0">
      <alignment vertical="top" wrapText="1"/>
    </xf>
    <xf numFmtId="59" fontId="2" fillId="2" borderId="2" applyNumberFormat="1" applyFont="1" applyFill="1" applyBorder="1" applyAlignment="1" applyProtection="0">
      <alignment vertical="top" wrapText="1"/>
    </xf>
    <xf numFmtId="49" fontId="2" fillId="3" borderId="3" applyNumberFormat="1" applyFont="1" applyFill="1" applyBorder="1" applyAlignment="1" applyProtection="0">
      <alignment vertical="top" wrapText="1"/>
    </xf>
    <xf numFmtId="59" fontId="3" borderId="4" applyNumberFormat="1" applyFont="1" applyFill="0" applyBorder="1" applyAlignment="1" applyProtection="0">
      <alignment vertical="top" wrapText="1"/>
    </xf>
    <xf numFmtId="59" fontId="0" borderId="5" applyNumberFormat="1" applyFont="1" applyFill="0" applyBorder="1" applyAlignment="1" applyProtection="0">
      <alignment vertical="top" wrapText="1"/>
    </xf>
    <xf numFmtId="49" fontId="3" borderId="5" applyNumberFormat="1" applyFont="1" applyFill="0" applyBorder="1" applyAlignment="1" applyProtection="0">
      <alignment vertical="top" wrapText="1"/>
    </xf>
    <xf numFmtId="49" fontId="2" fillId="3" borderId="6" applyNumberFormat="1" applyFont="1" applyFill="1" applyBorder="1" applyAlignment="1" applyProtection="0">
      <alignment vertical="top" wrapText="1"/>
    </xf>
    <xf numFmtId="59" fontId="0" borderId="7" applyNumberFormat="1" applyFont="1" applyFill="0" applyBorder="1" applyAlignment="1" applyProtection="0">
      <alignment vertical="top" wrapText="1"/>
    </xf>
    <xf numFmtId="59" fontId="4" borderId="1" applyNumberFormat="1" applyFont="1" applyFill="0" applyBorder="1" applyAlignment="1" applyProtection="0">
      <alignment vertical="top" wrapText="1"/>
    </xf>
    <xf numFmtId="49" fontId="4" borderId="1" applyNumberFormat="1" applyFont="1" applyFill="0" applyBorder="1" applyAlignment="1" applyProtection="0">
      <alignment vertical="top" wrapText="1"/>
    </xf>
    <xf numFmtId="0" fontId="2" fillId="3" borderId="6" applyNumberFormat="0" applyFont="1" applyFill="1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0" fontId="0" borderId="1" applyNumberFormat="0" applyFont="1" applyFill="0" applyBorder="1" applyAlignment="1" applyProtection="0">
      <alignment vertical="top" wrapText="1"/>
    </xf>
    <xf numFmtId="60" fontId="0" borderId="7" applyNumberFormat="1" applyFont="1" applyFill="0" applyBorder="1" applyAlignment="1" applyProtection="0">
      <alignment vertical="top" wrapText="1"/>
    </xf>
    <xf numFmtId="60" fontId="0" borderId="1" applyNumberFormat="1" applyFont="1" applyFill="0" applyBorder="1" applyAlignment="1" applyProtection="0">
      <alignment vertical="top" wrapText="1"/>
    </xf>
    <xf numFmtId="59" fontId="5" borderId="7" applyNumberFormat="1" applyFont="1" applyFill="0" applyBorder="1" applyAlignment="1" applyProtection="0">
      <alignment vertical="top" wrapText="1"/>
    </xf>
    <xf numFmtId="49" fontId="6" borderId="1" applyNumberFormat="1" applyFont="1" applyFill="0" applyBorder="1" applyAlignment="1" applyProtection="0">
      <alignment vertical="top"/>
    </xf>
    <xf numFmtId="49" fontId="6" borderId="1" applyNumberFormat="1" applyFont="1" applyFill="0" applyBorder="1" applyAlignment="1" applyProtection="0">
      <alignment vertical="top" wrapText="1"/>
    </xf>
    <xf numFmtId="59" fontId="0" borderId="1" applyNumberFormat="1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1" fontId="2" fillId="2" borderId="1" applyNumberFormat="1" applyFont="1" applyFill="1" applyBorder="1" applyAlignment="1" applyProtection="0">
      <alignment vertical="top" wrapText="1"/>
    </xf>
    <xf numFmtId="49" fontId="2" fillId="2" borderId="2" applyNumberFormat="1" applyFont="1" applyFill="1" applyBorder="1" applyAlignment="1" applyProtection="0">
      <alignment vertical="top" wrapText="1"/>
    </xf>
    <xf numFmtId="1" fontId="0" borderId="4" applyNumberFormat="1" applyFont="1" applyFill="0" applyBorder="1" applyAlignment="1" applyProtection="0">
      <alignment vertical="top" wrapText="1"/>
    </xf>
    <xf numFmtId="1" fontId="0" borderId="5" applyNumberFormat="1" applyFont="1" applyFill="0" applyBorder="1" applyAlignment="1" applyProtection="0">
      <alignment vertical="top" wrapText="1"/>
    </xf>
    <xf numFmtId="0" fontId="0" borderId="5" applyNumberFormat="0" applyFont="1" applyFill="0" applyBorder="1" applyAlignment="1" applyProtection="0">
      <alignment vertical="top" wrapText="1"/>
    </xf>
    <xf numFmtId="10" fontId="0" borderId="5" applyNumberFormat="1" applyFont="1" applyFill="0" applyBorder="1" applyAlignment="1" applyProtection="0">
      <alignment vertical="top" wrapText="1"/>
    </xf>
    <xf numFmtId="1" fontId="7" borderId="7" applyNumberFormat="1" applyFont="1" applyFill="0" applyBorder="1" applyAlignment="1" applyProtection="0">
      <alignment vertical="top" wrapText="1"/>
    </xf>
    <xf numFmtId="1" fontId="7" borderId="1" applyNumberFormat="1" applyFont="1" applyFill="0" applyBorder="1" applyAlignment="1" applyProtection="0">
      <alignment vertical="top" wrapText="1"/>
    </xf>
    <xf numFmtId="10" fontId="0" borderId="7" applyNumberFormat="1" applyFont="1" applyFill="0" applyBorder="1" applyAlignment="1" applyProtection="0">
      <alignment vertical="top" wrapText="1"/>
    </xf>
    <xf numFmtId="10" fontId="0" borderId="1" applyNumberFormat="1" applyFont="1" applyFill="0" applyBorder="1" applyAlignment="1" applyProtection="0">
      <alignment vertical="top" wrapText="1"/>
    </xf>
    <xf numFmtId="0" fontId="2" fillId="2" borderId="6" applyNumberFormat="0" applyFont="1" applyFill="1" applyBorder="1" applyAlignment="1" applyProtection="0">
      <alignment vertical="top" wrapText="1"/>
    </xf>
    <xf numFmtId="49" fontId="2" fillId="2" borderId="7" applyNumberFormat="1" applyFont="1" applyFill="1" applyBorder="1" applyAlignment="1" applyProtection="0">
      <alignment vertical="top" wrapText="1"/>
    </xf>
    <xf numFmtId="0" fontId="0" fillId="2" borderId="1" applyNumberFormat="0" applyFont="1" applyFill="1" applyBorder="1" applyAlignment="1" applyProtection="0">
      <alignment vertical="top" wrapText="1"/>
    </xf>
    <xf numFmtId="59" fontId="2" fillId="2" borderId="7" applyNumberFormat="1" applyFont="1" applyFill="1" applyBorder="1" applyAlignment="1" applyProtection="0">
      <alignment vertical="top" wrapText="1"/>
    </xf>
    <xf numFmtId="59" fontId="2" fillId="2" borderId="1" applyNumberFormat="1" applyFont="1" applyFill="1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ed220b"/>
      <rgbColor rgb="ff1cb000"/>
      <rgbColor rgb="ff0075b9"/>
      <rgbColor rgb="ff00a1f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D16"/>
  <sheetViews>
    <sheetView workbookViewId="0" showGridLines="0" defaultGridColor="1">
      <pane topLeftCell="B4" xSplit="1" ySplit="3" activePane="bottomRight" state="frozen"/>
    </sheetView>
  </sheetViews>
  <sheetFormatPr defaultColWidth="16.3333" defaultRowHeight="19.9" customHeight="1" outlineLevelRow="0" outlineLevelCol="0"/>
  <cols>
    <col min="1" max="1" width="48.6484" style="1" customWidth="1"/>
    <col min="2" max="2" width="9.14844" style="1" customWidth="1"/>
    <col min="3" max="3" width="9.8125" style="1" customWidth="1"/>
    <col min="4" max="4" width="35.4453" style="1" customWidth="1"/>
    <col min="5" max="16384" width="16.3516" style="1" customWidth="1"/>
  </cols>
  <sheetData>
    <row r="1" ht="20.05" customHeight="1">
      <c r="A1" s="2"/>
      <c r="B1" t="s" s="3">
        <v>0</v>
      </c>
      <c r="C1" s="2"/>
      <c r="D1" s="2"/>
    </row>
    <row r="2" ht="32.05" customHeight="1">
      <c r="A2" s="2"/>
      <c r="B2" t="s" s="3">
        <v>1</v>
      </c>
      <c r="C2" t="s" s="3">
        <v>2</v>
      </c>
      <c r="D2" s="2"/>
    </row>
    <row r="3" ht="20.25" customHeight="1">
      <c r="A3" s="4"/>
      <c r="B3" s="5">
        <v>0.1</v>
      </c>
      <c r="C3" s="5" cm="1">
        <f t="array" ref="C3">1-B$3</f>
        <v>0.9</v>
      </c>
      <c r="D3" s="4"/>
    </row>
    <row r="4" ht="20.25" customHeight="1">
      <c r="A4" t="s" s="6">
        <v>3</v>
      </c>
      <c r="B4" s="7">
        <v>0.8</v>
      </c>
      <c r="C4" s="8">
        <v>0.096</v>
      </c>
      <c r="D4" t="s" s="9">
        <v>4</v>
      </c>
    </row>
    <row r="5" ht="20.05" customHeight="1">
      <c r="A5" t="s" s="10">
        <v>5</v>
      </c>
      <c r="B5" s="11" cm="1">
        <f t="array" ref="B5">1-B4</f>
        <v>0.2</v>
      </c>
      <c r="C5" s="12" cm="1">
        <f t="array" ref="C5">1-C4</f>
        <v>0.904</v>
      </c>
      <c r="D5" t="s" s="13">
        <v>6</v>
      </c>
    </row>
    <row r="6" ht="20.05" customHeight="1">
      <c r="A6" s="14"/>
      <c r="B6" s="15"/>
      <c r="C6" s="16"/>
      <c r="D6" s="16"/>
    </row>
    <row r="7" ht="20.05" customHeight="1">
      <c r="A7" t="s" s="10">
        <v>7</v>
      </c>
      <c r="B7" s="17" cm="1">
        <f t="array" ref="B7">B4*B$3</f>
        <v>0.08</v>
      </c>
      <c r="C7" s="18" cm="1">
        <f t="array" ref="C7">C4*C$3</f>
        <v>0.0864</v>
      </c>
      <c r="D7" s="16"/>
    </row>
    <row r="8" ht="20.05" customHeight="1">
      <c r="A8" t="s" s="10">
        <v>8</v>
      </c>
      <c r="B8" s="17" cm="1">
        <f t="array" ref="B8">B5*B$3</f>
        <v>0.02</v>
      </c>
      <c r="C8" s="18" cm="1">
        <f t="array" ref="C8">C5*C$3</f>
        <v>0.8136</v>
      </c>
      <c r="D8" s="16"/>
    </row>
    <row r="9" ht="20.05" customHeight="1">
      <c r="A9" s="14"/>
      <c r="B9" s="15"/>
      <c r="C9" s="16"/>
      <c r="D9" s="16"/>
    </row>
    <row r="10" ht="20.05" customHeight="1">
      <c r="A10" s="14"/>
      <c r="B10" s="15"/>
      <c r="C10" s="16"/>
      <c r="D10" s="16"/>
    </row>
    <row r="11" ht="20.05" customHeight="1">
      <c r="A11" t="s" s="10">
        <v>9</v>
      </c>
      <c r="B11" s="19" cm="1">
        <f t="array" ref="B11">B7/SUM($B7:$C7)</f>
        <v>0.480769230769231</v>
      </c>
      <c r="C11" s="20"/>
      <c r="D11" t="s" s="21">
        <v>10</v>
      </c>
    </row>
    <row r="12" ht="20.05" customHeight="1">
      <c r="A12" t="s" s="10">
        <v>11</v>
      </c>
      <c r="B12" s="11" cm="1">
        <f t="array" ref="B12">C7/SUM($B7:$C7)</f>
        <v>0.5192307692307691</v>
      </c>
      <c r="C12" s="22"/>
      <c r="D12" s="16"/>
    </row>
    <row r="13" ht="20.05" customHeight="1">
      <c r="A13" t="s" s="10">
        <v>12</v>
      </c>
      <c r="B13" s="19" cm="1">
        <f t="array" ref="B13">B8/SUM($B8:$C8)</f>
        <v>0.0239923224568138</v>
      </c>
      <c r="C13" s="22"/>
      <c r="D13" t="s" s="21">
        <v>13</v>
      </c>
    </row>
    <row r="14" ht="20.05" customHeight="1">
      <c r="A14" t="s" s="10">
        <v>14</v>
      </c>
      <c r="B14" s="11" cm="1">
        <f t="array" ref="B14">C8/SUM($B8:$C8)</f>
        <v>0.976007677543186</v>
      </c>
      <c r="C14" s="16"/>
      <c r="D14" s="16"/>
    </row>
    <row r="15" ht="20.05" customHeight="1">
      <c r="A15" s="14"/>
      <c r="B15" s="11"/>
      <c r="C15" s="22"/>
      <c r="D15" s="16"/>
    </row>
    <row r="16" ht="20.05" customHeight="1">
      <c r="A16" t="s" s="10">
        <v>15</v>
      </c>
      <c r="B16" s="11" cm="1">
        <f t="array" ref="B16">(B4*B$3+C5*C$3)</f>
        <v>0.8935999999999999</v>
      </c>
      <c r="C16" s="22"/>
      <c r="D16" s="16"/>
    </row>
  </sheetData>
  <mergeCells count="1">
    <mergeCell ref="B1:C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8"/>
  <sheetViews>
    <sheetView workbookViewId="0" showGridLines="0" defaultGridColor="1">
      <pane topLeftCell="B4" xSplit="1" ySplit="3" activePane="bottomRight" state="frozen"/>
    </sheetView>
  </sheetViews>
  <sheetFormatPr defaultColWidth="16.3333" defaultRowHeight="19.9" customHeight="1" outlineLevelRow="0" outlineLevelCol="0"/>
  <cols>
    <col min="1" max="1" width="23.6094" style="23" customWidth="1"/>
    <col min="2" max="2" width="9.14844" style="23" customWidth="1"/>
    <col min="3" max="3" width="9.8125" style="23" customWidth="1"/>
    <col min="4" max="4" width="8.22656" style="23" customWidth="1"/>
    <col min="5" max="5" width="9.8125" style="23" customWidth="1"/>
    <col min="6" max="16384" width="16.3516" style="23" customWidth="1"/>
  </cols>
  <sheetData>
    <row r="1" ht="32.05" customHeight="1">
      <c r="A1" s="2"/>
      <c r="B1" t="s" s="3">
        <v>1</v>
      </c>
      <c r="C1" t="s" s="3">
        <v>2</v>
      </c>
      <c r="D1" s="2"/>
      <c r="E1" s="2"/>
    </row>
    <row r="2" ht="20.05" customHeight="1">
      <c r="A2" t="s" s="3">
        <v>16</v>
      </c>
      <c r="B2" s="24" cm="1">
        <f t="array" ref="B2">SUM(B4:B5)</f>
        <v>301</v>
      </c>
      <c r="C2" s="24" cm="1">
        <f t="array" ref="C2">SUM(C4:C5)</f>
        <v>1791</v>
      </c>
      <c r="D2" s="2"/>
      <c r="E2" s="2"/>
    </row>
    <row r="3" ht="20.25" customHeight="1">
      <c r="A3" t="s" s="25">
        <v>17</v>
      </c>
      <c r="B3" s="5" cm="1">
        <f t="array" ref="B3">(B5+B4)/SUM(B4:C5)</f>
        <v>0.143881453154876</v>
      </c>
      <c r="C3" s="5" cm="1">
        <f t="array" ref="C3">1-B$3</f>
        <v>0.856118546845124</v>
      </c>
      <c r="D3" s="4"/>
      <c r="E3" t="s" s="25">
        <v>15</v>
      </c>
    </row>
    <row r="4" ht="20.25" customHeight="1">
      <c r="A4" t="s" s="6">
        <v>3</v>
      </c>
      <c r="B4" s="26">
        <v>290</v>
      </c>
      <c r="C4" s="27">
        <v>11</v>
      </c>
      <c r="D4" s="28"/>
      <c r="E4" s="29" cm="1">
        <f t="array" ref="E4">(B4+C5)/SUM(B4:C5)</f>
        <v>0.989483747609943</v>
      </c>
    </row>
    <row r="5" ht="20.05" customHeight="1">
      <c r="A5" t="s" s="10">
        <v>5</v>
      </c>
      <c r="B5" s="30">
        <v>11</v>
      </c>
      <c r="C5" s="31">
        <v>1780</v>
      </c>
      <c r="D5" s="16"/>
      <c r="E5" s="16"/>
    </row>
    <row r="6" ht="20.05" customHeight="1">
      <c r="A6" s="14"/>
      <c r="B6" s="15"/>
      <c r="C6" s="16"/>
      <c r="D6" s="16"/>
      <c r="E6" s="16"/>
    </row>
    <row r="7" ht="20.05" customHeight="1">
      <c r="A7" t="s" s="10">
        <v>18</v>
      </c>
      <c r="B7" s="32" cm="1">
        <f t="array" ref="B7">B$3*B4/SUM(B4:B5)</f>
        <v>0.138623326959847</v>
      </c>
      <c r="C7" s="33" cm="1">
        <f t="array" ref="C7">C$3*C4/SUM(C4:C5)</f>
        <v>0.00525812619502868</v>
      </c>
      <c r="D7" s="16"/>
      <c r="E7" s="16"/>
    </row>
    <row r="8" ht="20.05" customHeight="1">
      <c r="A8" t="s" s="10">
        <v>19</v>
      </c>
      <c r="B8" s="32" cm="1">
        <f t="array" ref="B8">B$3*B5/SUM(B4:B5)</f>
        <v>0.00525812619502869</v>
      </c>
      <c r="C8" s="33" cm="1">
        <f t="array" ref="C8">C$3*C5/SUM(C4:C5)</f>
        <v>0.850860420650095</v>
      </c>
      <c r="D8" s="33" cm="1">
        <f t="array" ref="D8">SUM(B7:C8)</f>
        <v>0.999999999999999</v>
      </c>
      <c r="E8" s="16"/>
    </row>
    <row r="9" ht="20.05" customHeight="1">
      <c r="A9" s="14"/>
      <c r="B9" s="15"/>
      <c r="C9" s="16"/>
      <c r="D9" s="16"/>
      <c r="E9" s="16"/>
    </row>
    <row r="10" ht="32.05" customHeight="1">
      <c r="A10" t="s" s="10">
        <v>9</v>
      </c>
      <c r="B10" s="11" cm="1">
        <f t="array" ref="B10">B7/SUM($B7:$C7)</f>
        <v>0.963455149501661</v>
      </c>
      <c r="C10" s="16"/>
      <c r="D10" s="16"/>
      <c r="E10" s="16"/>
    </row>
    <row r="11" ht="32.05" customHeight="1">
      <c r="A11" t="s" s="10">
        <v>11</v>
      </c>
      <c r="B11" s="11" cm="1">
        <f t="array" ref="B11">C7/SUM($B7:$C7)</f>
        <v>0.0365448504983389</v>
      </c>
      <c r="C11" s="22"/>
      <c r="D11" s="16"/>
      <c r="E11" s="16"/>
    </row>
    <row r="12" ht="32.05" customHeight="1">
      <c r="A12" t="s" s="10">
        <v>12</v>
      </c>
      <c r="B12" s="11" cm="1">
        <f t="array" ref="B12">B8/SUM($B8:$C8)</f>
        <v>0.00614182021217199</v>
      </c>
      <c r="C12" s="22"/>
      <c r="D12" s="16"/>
      <c r="E12" s="16"/>
    </row>
    <row r="13" ht="32.05" customHeight="1">
      <c r="A13" t="s" s="10">
        <v>14</v>
      </c>
      <c r="B13" s="11" cm="1">
        <f t="array" ref="B13">C8/SUM($B8:$C8)</f>
        <v>0.993858179787828</v>
      </c>
      <c r="C13" s="16"/>
      <c r="D13" s="16"/>
      <c r="E13" s="16"/>
    </row>
    <row r="14" ht="20.05" customHeight="1">
      <c r="A14" s="14"/>
      <c r="B14" s="11"/>
      <c r="C14" s="22"/>
      <c r="D14" s="16"/>
      <c r="E14" s="16"/>
    </row>
    <row r="15" ht="32.05" customHeight="1">
      <c r="A15" s="34"/>
      <c r="B15" t="s" s="35">
        <v>1</v>
      </c>
      <c r="C15" t="s" s="3">
        <v>2</v>
      </c>
      <c r="D15" s="36"/>
      <c r="E15" s="36"/>
    </row>
    <row r="16" ht="20.05" customHeight="1">
      <c r="A16" s="34"/>
      <c r="B16" s="37" cm="1">
        <f t="array" ref="B16">B$3</f>
        <v>0.143881453154876</v>
      </c>
      <c r="C16" s="38" cm="1">
        <f t="array" ref="C16">C$3</f>
        <v>0.856118546845124</v>
      </c>
      <c r="D16" s="36"/>
      <c r="E16" s="36"/>
    </row>
    <row r="17" ht="20.05" customHeight="1">
      <c r="A17" t="s" s="10">
        <v>3</v>
      </c>
      <c r="B17" s="11" cm="1">
        <f t="array" ref="B17">B4/B$2</f>
        <v>0.963455149501661</v>
      </c>
      <c r="C17" s="22" cm="1">
        <f t="array" ref="C17">C4/C$2</f>
        <v>0.00614182021217197</v>
      </c>
      <c r="D17" s="16"/>
      <c r="E17" s="16"/>
    </row>
    <row r="18" ht="20.05" customHeight="1">
      <c r="A18" t="s" s="10">
        <v>5</v>
      </c>
      <c r="B18" s="11" cm="1">
        <f t="array" ref="B18">B5/B$2</f>
        <v>0.0365448504983389</v>
      </c>
      <c r="C18" s="22" cm="1">
        <f t="array" ref="C18">C5/C$2</f>
        <v>0.993858179787828</v>
      </c>
      <c r="D18" s="16"/>
      <c r="E18" s="16"/>
    </row>
  </sheetData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